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Hello\Documents\"/>
    </mc:Choice>
  </mc:AlternateContent>
  <xr:revisionPtr revIDLastSave="0" documentId="8_{6B587606-2729-44FD-9B4A-8E5ECF29A89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Generic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5" l="1"/>
  <c r="E3" i="5"/>
  <c r="E4" i="5"/>
  <c r="E5" i="5"/>
  <c r="E6" i="5"/>
  <c r="E7" i="5"/>
  <c r="E9" i="5"/>
  <c r="E2" i="5"/>
  <c r="F12" i="5" l="1"/>
  <c r="F11" i="5"/>
  <c r="F13" i="5" l="1"/>
</calcChain>
</file>

<file path=xl/sharedStrings.xml><?xml version="1.0" encoding="utf-8"?>
<sst xmlns="http://schemas.openxmlformats.org/spreadsheetml/2006/main" count="25" uniqueCount="19">
  <si>
    <t>Resource</t>
  </si>
  <si>
    <t xml:space="preserve">Method </t>
  </si>
  <si>
    <t>Uncertainty (%)</t>
  </si>
  <si>
    <t>Project Allocation</t>
  </si>
  <si>
    <t>Total Margin</t>
  </si>
  <si>
    <t xml:space="preserve">Total Expected </t>
  </si>
  <si>
    <t>Estimate  (g)</t>
  </si>
  <si>
    <t>3 dot board
- battery
- HM-11</t>
  </si>
  <si>
    <t>Margin (±g)</t>
  </si>
  <si>
    <t>Crank Shaft (2)
- 2 Machine Screws
- 2 Nyloc nuts
- 8 washers</t>
  </si>
  <si>
    <t>Contingency</t>
  </si>
  <si>
    <t>Scale</t>
  </si>
  <si>
    <t>Shield (integrated OLED)</t>
  </si>
  <si>
    <t xml:space="preserve">Scale </t>
  </si>
  <si>
    <t>3D Chasis (ABS)
- 4 magnets
- 4 machine screws
- power button</t>
  </si>
  <si>
    <t>Pair of legs (2)
- crank (2)
-1'' #6 mach. screws (2)
- Nyloc Nuts (2)
- washers (2)</t>
  </si>
  <si>
    <t>Gearmotor (GM9)(2)
- Mag shaft encoder (2)
- mounting screws (4)
- Hall sensors
- wires</t>
  </si>
  <si>
    <t>RaspberryPI 
- Camera
- 4 mounting screws</t>
  </si>
  <si>
    <t>Power Supply
-usb cable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</si>
</sst>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2" borderId="0" xfId="0" applyFont="1" applyFill="1" applyBorder="1"/>
    <xf numFmtId="0" fontId="2" fillId="0" borderId="3" xfId="0" applyFont="1" applyBorder="1"/>
    <xf numFmtId="0" fontId="2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2" fontId="2" fillId="0" borderId="7" xfId="0" applyNumberFormat="1" applyFont="1" applyBorder="1"/>
    <xf numFmtId="0" fontId="2" fillId="0" borderId="1" xfId="0" applyFont="1" applyBorder="1" applyAlignment="1">
      <alignment wrapText="1"/>
    </xf>
    <xf numFmtId="0" fontId="2" fillId="2" borderId="4" xfId="0" applyNumberFormat="1" applyFont="1" applyFill="1" applyBorder="1"/>
    <xf numFmtId="0" fontId="2" fillId="2" borderId="0" xfId="0" applyNumberFormat="1" applyFont="1" applyFill="1" applyBorder="1"/>
    <xf numFmtId="0" fontId="2" fillId="0" borderId="0" xfId="0" applyNumberFormat="1" applyFont="1"/>
    <xf numFmtId="0" fontId="2" fillId="0" borderId="8" xfId="0" applyFont="1" applyBorder="1"/>
    <xf numFmtId="0" fontId="2" fillId="2" borderId="9" xfId="0" applyFont="1" applyFill="1" applyBorder="1"/>
    <xf numFmtId="0" fontId="2" fillId="2" borderId="9" xfId="0" applyNumberFormat="1" applyFont="1" applyFill="1" applyBorder="1"/>
    <xf numFmtId="2" fontId="2" fillId="0" borderId="10" xfId="0" applyNumberFormat="1" applyFont="1" applyBorder="1"/>
    <xf numFmtId="2" fontId="2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2"/>
    <xf numFmtId="0" fontId="4" fillId="3" borderId="1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wrapText="1"/>
    </xf>
    <xf numFmtId="2" fontId="6" fillId="0" borderId="0" xfId="0" applyNumberFormat="1" applyFont="1" applyBorder="1" applyAlignment="1">
      <alignment horizontal="right"/>
    </xf>
    <xf numFmtId="0" fontId="6" fillId="0" borderId="0" xfId="1" applyNumberFormat="1" applyFont="1" applyBorder="1" applyAlignment="1">
      <alignment horizontal="right"/>
    </xf>
    <xf numFmtId="0" fontId="6" fillId="0" borderId="2" xfId="0" applyFont="1" applyBorder="1"/>
  </cellXfs>
  <cellStyles count="3">
    <cellStyle name="Hyperlink" xfId="2" builtinId="8"/>
    <cellStyle name="Normal" xfId="0" builtinId="0"/>
    <cellStyle name="Percent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 outline="0">
        <left/>
        <right style="medium">
          <color theme="4" tint="-0.499984740745262"/>
        </right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2"/>
        </patternFill>
      </fill>
      <border diagonalUp="0" diagonalDown="0" outline="0">
        <left/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border diagonalUp="0" diagonalDown="0" outline="0">
        <left style="medium">
          <color theme="4" tint="-0.499984740745262"/>
        </left>
        <right/>
        <top/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strike val="0"/>
        <outline val="0"/>
        <shadow val="0"/>
        <u val="none"/>
        <vertAlign val="baseline"/>
        <name val="Cambria"/>
        <scheme val="none"/>
      </font>
    </dxf>
    <dxf>
      <font>
        <strike val="0"/>
        <outline val="0"/>
        <shadow val="0"/>
        <u val="none"/>
        <vertAlign val="baseline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68" displayName="Table68" ref="A1:F12" headerRowCount="0" headerRowDxfId="14" dataDxfId="13" totalsRowDxfId="12">
  <tableColumns count="6">
    <tableColumn id="1" xr3:uid="{00000000-0010-0000-0000-000001000000}" name="Column1" totalsRowLabel="Total" dataDxfId="11" totalsRowDxfId="10"/>
    <tableColumn id="3" xr3:uid="{00000000-0010-0000-0000-000003000000}" name="Column3" dataDxfId="9" totalsRowDxfId="8"/>
    <tableColumn id="4" xr3:uid="{00000000-0010-0000-0000-000004000000}" name="Column4" dataDxfId="7" totalsRowDxfId="6"/>
    <tableColumn id="5" xr3:uid="{00000000-0010-0000-0000-000005000000}" name="Column5" dataDxfId="5" totalsRowDxfId="4"/>
    <tableColumn id="7" xr3:uid="{00000000-0010-0000-0000-000007000000}" name="Column2" dataDxfId="3" totalsRowDxfId="2"/>
    <tableColumn id="6" xr3:uid="{00000000-0010-0000-0000-000006000000}" name="Column6" dataDxfId="1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zoomScaleNormal="100" workbookViewId="0">
      <selection activeCell="I12" sqref="I12"/>
    </sheetView>
  </sheetViews>
  <sheetFormatPr defaultColWidth="8.85546875" defaultRowHeight="14.25" x14ac:dyDescent="0.2"/>
  <cols>
    <col min="1" max="1" width="23.5703125" style="1" customWidth="1"/>
    <col min="2" max="2" width="19.7109375" style="1" bestFit="1" customWidth="1"/>
    <col min="3" max="3" width="20.5703125" style="22" bestFit="1" customWidth="1"/>
    <col min="4" max="4" width="17.5703125" style="13" customWidth="1"/>
    <col min="5" max="5" width="16.28515625" style="1" customWidth="1"/>
    <col min="6" max="6" width="14.7109375" style="1" customWidth="1"/>
    <col min="7" max="16384" width="8.85546875" style="1"/>
  </cols>
  <sheetData>
    <row r="1" spans="1:6" s="30" customFormat="1" ht="15.75" x14ac:dyDescent="0.25">
      <c r="A1" s="25" t="s">
        <v>0</v>
      </c>
      <c r="B1" s="26" t="s">
        <v>6</v>
      </c>
      <c r="C1" s="26" t="s">
        <v>1</v>
      </c>
      <c r="D1" s="27" t="s">
        <v>2</v>
      </c>
      <c r="E1" s="28" t="s">
        <v>8</v>
      </c>
      <c r="F1" s="29"/>
    </row>
    <row r="2" spans="1:6" ht="71.25" x14ac:dyDescent="0.2">
      <c r="A2" s="10" t="s">
        <v>15</v>
      </c>
      <c r="B2" s="18">
        <v>212</v>
      </c>
      <c r="C2" s="18" t="s">
        <v>11</v>
      </c>
      <c r="D2" s="23">
        <v>0.2</v>
      </c>
      <c r="E2" s="18">
        <f xml:space="preserve"> (Table68[[#This Row],[Column3]]* Table68[[#This Row],[Column5]]*0.01)</f>
        <v>0.42400000000000004</v>
      </c>
      <c r="F2" s="3"/>
    </row>
    <row r="3" spans="1:6" ht="57" x14ac:dyDescent="0.2">
      <c r="A3" s="10" t="s">
        <v>14</v>
      </c>
      <c r="B3" s="18">
        <v>313</v>
      </c>
      <c r="C3" s="18" t="s">
        <v>11</v>
      </c>
      <c r="D3" s="23">
        <v>0.2</v>
      </c>
      <c r="E3" s="18">
        <f xml:space="preserve"> (Table68[[#This Row],[Column3]]* Table68[[#This Row],[Column5]]*0.01)</f>
        <v>0.626</v>
      </c>
      <c r="F3" s="3"/>
    </row>
    <row r="4" spans="1:6" ht="42.75" x14ac:dyDescent="0.2">
      <c r="A4" s="10" t="s">
        <v>7</v>
      </c>
      <c r="B4" s="18">
        <v>33</v>
      </c>
      <c r="C4" s="18" t="s">
        <v>11</v>
      </c>
      <c r="D4" s="23">
        <v>0.2</v>
      </c>
      <c r="E4" s="18">
        <f xml:space="preserve"> (Table68[[#This Row],[Column3]]* Table68[[#This Row],[Column5]]*0.01)</f>
        <v>6.6000000000000003E-2</v>
      </c>
      <c r="F4" s="3"/>
    </row>
    <row r="5" spans="1:6" ht="71.25" x14ac:dyDescent="0.2">
      <c r="A5" s="10" t="s">
        <v>16</v>
      </c>
      <c r="B5" s="18">
        <v>52</v>
      </c>
      <c r="C5" s="18" t="s">
        <v>11</v>
      </c>
      <c r="D5" s="23">
        <v>0.2</v>
      </c>
      <c r="E5" s="18">
        <f xml:space="preserve"> (Table68[[#This Row],[Column3]]* Table68[[#This Row],[Column5]]*0.01)</f>
        <v>0.10400000000000001</v>
      </c>
      <c r="F5" s="3"/>
    </row>
    <row r="6" spans="1:6" ht="57" x14ac:dyDescent="0.2">
      <c r="A6" s="10" t="s">
        <v>9</v>
      </c>
      <c r="B6" s="18">
        <v>12</v>
      </c>
      <c r="C6" s="18" t="s">
        <v>11</v>
      </c>
      <c r="D6" s="23">
        <v>0.2</v>
      </c>
      <c r="E6" s="18">
        <f xml:space="preserve"> (Table68[[#This Row],[Column3]]* Table68[[#This Row],[Column5]]*0.01)</f>
        <v>2.4000000000000004E-2</v>
      </c>
      <c r="F6" s="3"/>
    </row>
    <row r="7" spans="1:6" ht="42.75" x14ac:dyDescent="0.2">
      <c r="A7" s="10" t="s">
        <v>17</v>
      </c>
      <c r="B7" s="18">
        <v>58</v>
      </c>
      <c r="C7" s="18" t="s">
        <v>11</v>
      </c>
      <c r="D7" s="23">
        <v>0.2</v>
      </c>
      <c r="E7" s="18">
        <f xml:space="preserve"> (Table68[[#This Row],[Column3]]* Table68[[#This Row],[Column5]]*0.01)</f>
        <v>0.11600000000000002</v>
      </c>
      <c r="F7" s="3"/>
    </row>
    <row r="8" spans="1:6" ht="28.5" x14ac:dyDescent="0.2">
      <c r="A8" s="31" t="s">
        <v>18</v>
      </c>
      <c r="B8" s="32">
        <v>146</v>
      </c>
      <c r="C8" s="32" t="s">
        <v>11</v>
      </c>
      <c r="D8" s="33">
        <v>0.2</v>
      </c>
      <c r="E8" s="18">
        <f xml:space="preserve"> (Table68[[#This Row],[Column3]]* Table68[[#This Row],[Column5]]*0.01)</f>
        <v>0.29200000000000004</v>
      </c>
      <c r="F8" s="34"/>
    </row>
    <row r="9" spans="1:6" ht="15" thickBot="1" x14ac:dyDescent="0.25">
      <c r="A9" s="2" t="s">
        <v>12</v>
      </c>
      <c r="B9" s="18">
        <v>8</v>
      </c>
      <c r="C9" s="18" t="s">
        <v>13</v>
      </c>
      <c r="D9" s="23">
        <v>0.2</v>
      </c>
      <c r="E9" s="18">
        <f xml:space="preserve"> (Table68[[#This Row],[Column3]]* Table68[[#This Row],[Column5]]*0.01)</f>
        <v>1.6E-2</v>
      </c>
      <c r="F9" s="3"/>
    </row>
    <row r="10" spans="1:6" x14ac:dyDescent="0.2">
      <c r="A10" s="5" t="s">
        <v>3</v>
      </c>
      <c r="B10" s="6"/>
      <c r="C10" s="19"/>
      <c r="D10" s="11"/>
      <c r="E10" s="6"/>
      <c r="F10" s="7">
        <v>860</v>
      </c>
    </row>
    <row r="11" spans="1:6" x14ac:dyDescent="0.2">
      <c r="A11" s="8" t="s">
        <v>4</v>
      </c>
      <c r="B11" s="4"/>
      <c r="C11" s="20"/>
      <c r="D11" s="12"/>
      <c r="E11" s="4"/>
      <c r="F11" s="9">
        <f>SUM(E2:E9)</f>
        <v>1.6680000000000004</v>
      </c>
    </row>
    <row r="12" spans="1:6" x14ac:dyDescent="0.2">
      <c r="A12" s="8" t="s">
        <v>5</v>
      </c>
      <c r="B12" s="4"/>
      <c r="C12" s="20"/>
      <c r="D12" s="12"/>
      <c r="E12" s="4"/>
      <c r="F12" s="9">
        <f>SUM(B2:B9)</f>
        <v>834</v>
      </c>
    </row>
    <row r="13" spans="1:6" ht="15" thickBot="1" x14ac:dyDescent="0.25">
      <c r="A13" s="14" t="s">
        <v>10</v>
      </c>
      <c r="B13" s="15"/>
      <c r="C13" s="21"/>
      <c r="D13" s="16"/>
      <c r="E13" s="15"/>
      <c r="F13" s="17">
        <f>F10+F11-F12</f>
        <v>27.668000000000006</v>
      </c>
    </row>
    <row r="16" spans="1:6" ht="15" x14ac:dyDescent="0.25">
      <c r="A16" s="24"/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Alia Bonetti</dc:creator>
  <cp:keywords/>
  <dc:description/>
  <cp:lastModifiedBy>Hello</cp:lastModifiedBy>
  <cp:revision/>
  <dcterms:created xsi:type="dcterms:W3CDTF">2016-02-19T05:12:47Z</dcterms:created>
  <dcterms:modified xsi:type="dcterms:W3CDTF">2019-12-17T07:39:12Z</dcterms:modified>
  <cp:category/>
  <cp:contentStatus/>
</cp:coreProperties>
</file>